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Электроэнергия ж.д. линии" sheetId="1" r:id="rId1"/>
    <sheet name="Электроэнергия ст.обская" sheetId="2" r:id="rId2"/>
  </sheets>
  <externalReferences>
    <externalReference r:id="rId5"/>
  </externalReferences>
  <definedNames>
    <definedName name="god">'[1]Титульный'!$D$11</definedName>
    <definedName name="org">'[1]Титульный'!$D$20</definedName>
    <definedName name="prdDop">'[1]Титульный'!$D$12</definedName>
  </definedNames>
  <calcPr fullCalcOnLoad="1"/>
</workbook>
</file>

<file path=xl/sharedStrings.xml><?xml version="1.0" encoding="utf-8"?>
<sst xmlns="http://schemas.openxmlformats.org/spreadsheetml/2006/main" count="184" uniqueCount="83">
  <si>
    <t>Показатели</t>
  </si>
  <si>
    <t>0100</t>
  </si>
  <si>
    <t>0110</t>
  </si>
  <si>
    <t>0120</t>
  </si>
  <si>
    <t>0200</t>
  </si>
  <si>
    <t>0300</t>
  </si>
  <si>
    <t>0310</t>
  </si>
  <si>
    <t>0400</t>
  </si>
  <si>
    <t>материалы</t>
  </si>
  <si>
    <t>0410</t>
  </si>
  <si>
    <t>топливо</t>
  </si>
  <si>
    <t>0420</t>
  </si>
  <si>
    <t>0430</t>
  </si>
  <si>
    <t>0440</t>
  </si>
  <si>
    <t>0450</t>
  </si>
  <si>
    <t>0460</t>
  </si>
  <si>
    <t>затраты на оплату труда</t>
  </si>
  <si>
    <t>0470</t>
  </si>
  <si>
    <t>отчисления на социальные нужды</t>
  </si>
  <si>
    <t>цеховые расходы</t>
  </si>
  <si>
    <t>0500</t>
  </si>
  <si>
    <t>0600</t>
  </si>
  <si>
    <t>0610</t>
  </si>
  <si>
    <t>0620</t>
  </si>
  <si>
    <t>0630</t>
  </si>
  <si>
    <t>0631</t>
  </si>
  <si>
    <t>0640</t>
  </si>
  <si>
    <t>0650</t>
  </si>
  <si>
    <t>0660</t>
  </si>
  <si>
    <t>0700</t>
  </si>
  <si>
    <t>0800</t>
  </si>
  <si>
    <t>0900</t>
  </si>
  <si>
    <t>оплата работ службы "Заказчика"</t>
  </si>
  <si>
    <t>отчисления на страхование имущества</t>
  </si>
  <si>
    <t>Код строк</t>
  </si>
  <si>
    <t>По отчету за соответствующий период прошлого года</t>
  </si>
  <si>
    <t>Фактически с начала нового года</t>
  </si>
  <si>
    <t>А</t>
  </si>
  <si>
    <t>Б</t>
  </si>
  <si>
    <t>I. Натуральные показатели (тыс. кВт. ч)</t>
  </si>
  <si>
    <t>Выработано электроэнергии</t>
  </si>
  <si>
    <t>Расход электроэнергии на собственные нужды</t>
  </si>
  <si>
    <t>Получено электроэнергии со стороны</t>
  </si>
  <si>
    <t>Потери электроэнергии</t>
  </si>
  <si>
    <t>Отпущено электроэнергии всем потребителям</t>
  </si>
  <si>
    <t>в том числе:</t>
  </si>
  <si>
    <t>населению</t>
  </si>
  <si>
    <t>II. Полная себестоимость полезно отпущеной электроэнергии (ТЫС.РУБ.)</t>
  </si>
  <si>
    <t>1. Расход на производство электроэнергии</t>
  </si>
  <si>
    <t>амортизация (износ)</t>
  </si>
  <si>
    <t>ремонт и техническое обслуживание</t>
  </si>
  <si>
    <t>в т.ч. капитальный ремонт</t>
  </si>
  <si>
    <t>0441</t>
  </si>
  <si>
    <t>2. Оплата электроэнергии, полученной со стороны</t>
  </si>
  <si>
    <t>3. Расходы по распределению электроэнергии</t>
  </si>
  <si>
    <t>4. Проведение аварийно-восстановительных работ</t>
  </si>
  <si>
    <t>5. Содержание и обслуживание внутридомовых сетей</t>
  </si>
  <si>
    <t>6. Ремонтный фонд</t>
  </si>
  <si>
    <t>7. Прочие прямые расходы - всего</t>
  </si>
  <si>
    <t>1000</t>
  </si>
  <si>
    <t>1010</t>
  </si>
  <si>
    <t>1020</t>
  </si>
  <si>
    <t>8. Общеэксплуатационные расходы</t>
  </si>
  <si>
    <t>1100</t>
  </si>
  <si>
    <t>ИТОГО расходов по эксплуатации</t>
  </si>
  <si>
    <t>1200</t>
  </si>
  <si>
    <t>9. Внеэксплуатационные расходы</t>
  </si>
  <si>
    <t>1300</t>
  </si>
  <si>
    <t>ВСЕГО расходов по полной себестоимости</t>
  </si>
  <si>
    <t>1400</t>
  </si>
  <si>
    <t>Себестоимость 1 кВт.ч полезно отпущенной электроэнергии (руб.)</t>
  </si>
  <si>
    <t>1500</t>
  </si>
  <si>
    <t>Всего доходов</t>
  </si>
  <si>
    <t>1600</t>
  </si>
  <si>
    <t>в т.ч. от населения</t>
  </si>
  <si>
    <t>1610</t>
  </si>
  <si>
    <t>Средний экономически обоснованный тариф  1 кВт.ч полезно отпущенной электроэнергии (руб.)</t>
  </si>
  <si>
    <t>1700</t>
  </si>
  <si>
    <t>Тариф для населения, руб.</t>
  </si>
  <si>
    <t>1800</t>
  </si>
  <si>
    <t>Структура и объем затрат на производство и реализацию товаров (работ, услуг) за 2014 год</t>
  </si>
  <si>
    <t>Производство и поставка электрической энергии (мощности) потребителям на разъездах (станциях) железнодорожной линии ст.Обская - ст. Карская</t>
  </si>
  <si>
    <t>Производство и поставка электрической энергии (мощности) потребителям микрорайона Обской МО г. Лабытнанги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</si>
</sst>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_р_."/>
    <numFmt numFmtId="169" formatCode="_-* #,##0_р_._-;\-* #,##0_р_._-;_-* &quot;-&quot;??_р_._-;_-@_-"/>
    <numFmt numFmtId="170" formatCode="#,##0.0"/>
    <numFmt numFmtId="171" formatCode="#,##0.0000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00_р_._-;\-* #,##0.000_р_._-;_-* &quot;-&quot;??_р_._-;_-@_-"/>
    <numFmt numFmtId="179" formatCode="#,##0_ ;\-#,##0\ "/>
    <numFmt numFmtId="180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2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5" applyNumberFormat="1" applyFont="1" applyFill="1" applyAlignment="1" applyProtection="1">
      <alignment horizontal="center" vertical="center" wrapText="1"/>
      <protection/>
    </xf>
    <xf numFmtId="49" fontId="3" fillId="0" borderId="0" xfId="55" applyNumberFormat="1" applyFont="1" applyFill="1" applyAlignment="1" applyProtection="1">
      <alignment horizontal="center" vertical="center" wrapText="1"/>
      <protection/>
    </xf>
    <xf numFmtId="49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56" applyNumberFormat="1" applyFont="1" applyFill="1" applyBorder="1" applyAlignment="1" applyProtection="1">
      <alignment horizontal="center" vertical="center" wrapText="1"/>
      <protection/>
    </xf>
    <xf numFmtId="49" fontId="3" fillId="0" borderId="11" xfId="56" applyNumberFormat="1" applyFont="1" applyFill="1" applyBorder="1" applyAlignment="1" applyProtection="1">
      <alignment horizontal="center" vertical="center" wrapText="1"/>
      <protection/>
    </xf>
    <xf numFmtId="49" fontId="3" fillId="0" borderId="12" xfId="56" applyNumberFormat="1" applyFont="1" applyFill="1" applyBorder="1" applyAlignment="1" applyProtection="1">
      <alignment horizontal="center" vertical="center" wrapText="1"/>
      <protection/>
    </xf>
    <xf numFmtId="49" fontId="3" fillId="0" borderId="13" xfId="56" applyNumberFormat="1" applyFont="1" applyFill="1" applyBorder="1" applyAlignment="1" applyProtection="1">
      <alignment horizontal="center" vertical="center" wrapText="1"/>
      <protection/>
    </xf>
    <xf numFmtId="49" fontId="3" fillId="0" borderId="14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2" fontId="4" fillId="0" borderId="17" xfId="0" applyNumberFormat="1" applyFont="1" applyFill="1" applyBorder="1" applyAlignment="1" applyProtection="1">
      <alignment horizontal="center" vertical="center" wrapText="1"/>
      <protection/>
    </xf>
    <xf numFmtId="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2" fontId="3" fillId="0" borderId="25" xfId="0" applyNumberFormat="1" applyFont="1" applyFill="1" applyBorder="1" applyAlignment="1" applyProtection="1">
      <alignment horizontal="center" vertical="center"/>
      <protection/>
    </xf>
    <xf numFmtId="2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2" fontId="3" fillId="0" borderId="28" xfId="0" applyNumberFormat="1" applyFont="1" applyFill="1" applyBorder="1" applyAlignment="1" applyProtection="1">
      <alignment horizontal="center" vertical="center"/>
      <protection locked="0"/>
    </xf>
    <xf numFmtId="2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2" fontId="3" fillId="0" borderId="33" xfId="0" applyNumberFormat="1" applyFont="1" applyFill="1" applyBorder="1" applyAlignment="1" applyProtection="1">
      <alignment horizontal="center" vertical="center"/>
      <protection locked="0"/>
    </xf>
    <xf numFmtId="2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2" fontId="3" fillId="0" borderId="35" xfId="0" applyNumberFormat="1" applyFont="1" applyFill="1" applyBorder="1" applyAlignment="1" applyProtection="1">
      <alignment horizontal="center" vertical="center"/>
      <protection/>
    </xf>
    <xf numFmtId="2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2" fontId="3" fillId="0" borderId="28" xfId="0" applyNumberFormat="1" applyFont="1" applyFill="1" applyBorder="1" applyAlignment="1" applyProtection="1">
      <alignment horizontal="center" vertical="center"/>
      <protection/>
    </xf>
    <xf numFmtId="2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horizontal="left" vertical="center" wrapText="1" indent="2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 indent="2"/>
      <protection/>
    </xf>
    <xf numFmtId="0" fontId="3" fillId="0" borderId="28" xfId="0" applyFont="1" applyFill="1" applyBorder="1" applyAlignment="1" applyProtection="1">
      <alignment horizontal="left" vertical="center" wrapText="1" indent="2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2" fontId="3" fillId="0" borderId="41" xfId="0" applyNumberFormat="1" applyFont="1" applyFill="1" applyBorder="1" applyAlignment="1" applyProtection="1">
      <alignment horizontal="center" vertical="center"/>
      <protection locked="0"/>
    </xf>
    <xf numFmtId="2" fontId="3" fillId="0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56" applyNumberFormat="1" applyFont="1" applyFill="1" applyBorder="1" applyAlignment="1" applyProtection="1">
      <alignment horizontal="center" vertical="center" wrapText="1"/>
      <protection/>
    </xf>
    <xf numFmtId="49" fontId="3" fillId="0" borderId="38" xfId="56" applyNumberFormat="1" applyFont="1" applyFill="1" applyBorder="1" applyAlignment="1" applyProtection="1">
      <alignment horizontal="center" vertical="center" wrapText="1"/>
      <protection/>
    </xf>
    <xf numFmtId="49" fontId="3" fillId="0" borderId="44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3" xfId="53"/>
    <cellStyle name="Обычный 36" xfId="54"/>
    <cellStyle name="Обычный_форма 1 водопровод для орг 2" xfId="55"/>
    <cellStyle name="Обычный_форма 5-3" xfId="56"/>
    <cellStyle name="Плохой" xfId="57"/>
    <cellStyle name="Пояснение" xfId="58"/>
    <cellStyle name="Примечание" xfId="59"/>
    <cellStyle name="Percent" xfId="60"/>
    <cellStyle name="Процентный 10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hmetova_iv\Desktop\&#1057;&#1090;&#1072;&#1085;&#1076;&#1072;&#1088;&#1090;%20&#1088;&#1072;&#1089;&#1082;&#1088;&#1099;&#1090;&#1080;&#1103;%20&#1080;&#1085;&#1092;&#1086;&#1088;&#1084;&#1072;&#1094;&#1080;&#1080;\&#1057;&#1058;&#1040;&#1053;&#1044;&#1040;&#1056;&#1058;%20&#1056;&#1040;&#1057;&#1050;&#1056;&#1067;&#1058;&#1048;&#1071;%20&#1047;&#1040;%202014%20&#1043;&#1054;&#1044;\&#1060;&#1086;&#1088;&#1084;&#1099;%20&#1089;%20&#1045;&#1048;&#1040;&#1057;%20&#1086;&#1090;&#1087;&#1088;&#1072;&#1074;&#1083;&#1077;&#1085;&#1085;&#1099;&#1077;\FORMA6.T.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ведения"/>
      <sheetName val="Обосновывающие материалы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mat"/>
      <sheetName val="mod_00"/>
      <sheetName val="et_union"/>
      <sheetName val="mod_Coms"/>
      <sheetName val="TEHSHEET"/>
      <sheetName val="AllSheetsInThisWorkbook"/>
      <sheetName val="mod_05"/>
      <sheetName val="mod_04"/>
      <sheetName val="mod_03"/>
      <sheetName val="mod_02"/>
      <sheetName val="mod_01"/>
      <sheetName val="REESTR_ORG"/>
      <sheetName val="REESTR_FILTERED"/>
      <sheetName val="REESTR_MO"/>
      <sheetName val="modHyp"/>
      <sheetName val="modChange"/>
      <sheetName val="modCheck"/>
      <sheetName val="modCommandButton"/>
      <sheetName val="modReestr"/>
      <sheetName val="modfrmReestr"/>
      <sheetName val="modfrmDateChoose"/>
    </sheetNames>
    <sheetDataSet>
      <sheetData sheetId="4">
        <row r="11">
          <cell r="D11">
            <v>2014</v>
          </cell>
        </row>
        <row r="12">
          <cell r="D12" t="str">
            <v>год</v>
          </cell>
        </row>
        <row r="20">
          <cell r="D20" t="str">
            <v>ООО "Газпромтранс" (Ямальский филиал)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D4">
      <selection activeCell="G50" sqref="G50:G51"/>
    </sheetView>
  </sheetViews>
  <sheetFormatPr defaultColWidth="23.00390625" defaultRowHeight="15"/>
  <cols>
    <col min="1" max="1" width="8.140625" style="1" hidden="1" customWidth="1"/>
    <col min="2" max="2" width="11.28125" style="1" hidden="1" customWidth="1"/>
    <col min="3" max="3" width="7.57421875" style="5" hidden="1" customWidth="1"/>
    <col min="4" max="4" width="8.28125" style="3" customWidth="1"/>
    <col min="5" max="5" width="12.00390625" style="3" customWidth="1"/>
    <col min="6" max="6" width="46.28125" style="3" customWidth="1"/>
    <col min="7" max="7" width="12.8515625" style="3" customWidth="1"/>
    <col min="8" max="8" width="25.140625" style="3" customWidth="1"/>
    <col min="9" max="9" width="29.00390625" style="3" customWidth="1"/>
    <col min="10" max="10" width="6.7109375" style="3" customWidth="1"/>
    <col min="11" max="16384" width="23.00390625" style="3" customWidth="1"/>
  </cols>
  <sheetData>
    <row r="1" spans="2:15" ht="35.25" customHeight="1" hidden="1">
      <c r="B1" s="2"/>
      <c r="C1" s="1"/>
      <c r="K1" s="4"/>
      <c r="L1" s="4"/>
      <c r="O1" s="4"/>
    </row>
    <row r="2" spans="1:3" ht="29.25" customHeight="1" hidden="1">
      <c r="A2" s="2"/>
      <c r="B2" s="2"/>
      <c r="C2" s="1"/>
    </row>
    <row r="3" spans="1:3" ht="21.75" customHeight="1" hidden="1">
      <c r="A3" s="2"/>
      <c r="C3" s="1"/>
    </row>
    <row r="4" spans="1:10" ht="20.25" customHeight="1">
      <c r="A4" s="2"/>
      <c r="C4" s="1"/>
      <c r="D4" s="7"/>
      <c r="E4" s="8"/>
      <c r="F4" s="8"/>
      <c r="G4" s="8"/>
      <c r="H4" s="8"/>
      <c r="I4" s="8"/>
      <c r="J4" s="9"/>
    </row>
    <row r="5" spans="1:10" ht="33" customHeight="1">
      <c r="A5" s="2"/>
      <c r="C5" s="1"/>
      <c r="D5" s="10"/>
      <c r="E5" s="6" t="s">
        <v>80</v>
      </c>
      <c r="F5" s="6"/>
      <c r="G5" s="6"/>
      <c r="H5" s="6"/>
      <c r="I5" s="6"/>
      <c r="J5" s="11"/>
    </row>
    <row r="6" spans="1:10" ht="36.75" customHeight="1">
      <c r="A6" s="2"/>
      <c r="C6" s="1"/>
      <c r="D6" s="10"/>
      <c r="E6" s="12" t="s">
        <v>81</v>
      </c>
      <c r="F6" s="12"/>
      <c r="G6" s="12"/>
      <c r="H6" s="12"/>
      <c r="I6" s="12"/>
      <c r="J6" s="11"/>
    </row>
    <row r="7" spans="1:10" ht="20.25" customHeight="1" thickBot="1">
      <c r="A7" s="2"/>
      <c r="C7" s="1"/>
      <c r="D7" s="10"/>
      <c r="E7" s="64"/>
      <c r="F7" s="64"/>
      <c r="G7" s="64"/>
      <c r="H7" s="64"/>
      <c r="I7" s="64"/>
      <c r="J7" s="11"/>
    </row>
    <row r="8" spans="3:10" ht="34.5" thickBot="1">
      <c r="C8" s="1"/>
      <c r="D8" s="10"/>
      <c r="E8" s="15" t="s">
        <v>0</v>
      </c>
      <c r="F8" s="16"/>
      <c r="G8" s="17" t="s">
        <v>34</v>
      </c>
      <c r="H8" s="18" t="s">
        <v>35</v>
      </c>
      <c r="I8" s="19" t="s">
        <v>36</v>
      </c>
      <c r="J8" s="11"/>
    </row>
    <row r="9" spans="4:10" ht="12" thickBot="1">
      <c r="D9" s="10"/>
      <c r="E9" s="20" t="s">
        <v>37</v>
      </c>
      <c r="F9" s="21"/>
      <c r="G9" s="22" t="s">
        <v>38</v>
      </c>
      <c r="H9" s="22">
        <v>1</v>
      </c>
      <c r="I9" s="23">
        <v>2</v>
      </c>
      <c r="J9" s="11"/>
    </row>
    <row r="10" spans="4:10" ht="20.25" customHeight="1">
      <c r="D10" s="10"/>
      <c r="E10" s="24" t="s">
        <v>39</v>
      </c>
      <c r="F10" s="25"/>
      <c r="G10" s="26"/>
      <c r="H10" s="27"/>
      <c r="I10" s="28"/>
      <c r="J10" s="11"/>
    </row>
    <row r="11" spans="4:10" ht="20.25" customHeight="1">
      <c r="D11" s="10"/>
      <c r="E11" s="29" t="s">
        <v>40</v>
      </c>
      <c r="F11" s="30"/>
      <c r="G11" s="31" t="s">
        <v>1</v>
      </c>
      <c r="H11" s="32">
        <v>3984.66</v>
      </c>
      <c r="I11" s="33">
        <v>4621.7</v>
      </c>
      <c r="J11" s="11"/>
    </row>
    <row r="12" spans="1:10" ht="20.25" customHeight="1">
      <c r="A12" s="2"/>
      <c r="D12" s="10"/>
      <c r="E12" s="29" t="s">
        <v>41</v>
      </c>
      <c r="F12" s="30"/>
      <c r="G12" s="31" t="s">
        <v>2</v>
      </c>
      <c r="H12" s="32">
        <v>3493.4</v>
      </c>
      <c r="I12" s="33">
        <v>4116.81</v>
      </c>
      <c r="J12" s="11"/>
    </row>
    <row r="13" spans="4:10" ht="20.25" customHeight="1">
      <c r="D13" s="10"/>
      <c r="E13" s="29" t="s">
        <v>42</v>
      </c>
      <c r="F13" s="30"/>
      <c r="G13" s="31" t="s">
        <v>3</v>
      </c>
      <c r="H13" s="32">
        <v>0</v>
      </c>
      <c r="I13" s="33">
        <v>0</v>
      </c>
      <c r="J13" s="11"/>
    </row>
    <row r="14" spans="4:10" ht="20.25" customHeight="1">
      <c r="D14" s="10"/>
      <c r="E14" s="29" t="s">
        <v>43</v>
      </c>
      <c r="F14" s="30"/>
      <c r="G14" s="31" t="s">
        <v>4</v>
      </c>
      <c r="H14" s="32">
        <v>0</v>
      </c>
      <c r="I14" s="33">
        <v>0</v>
      </c>
      <c r="J14" s="11"/>
    </row>
    <row r="15" spans="4:10" ht="20.25" customHeight="1">
      <c r="D15" s="10"/>
      <c r="E15" s="34" t="s">
        <v>44</v>
      </c>
      <c r="F15" s="35"/>
      <c r="G15" s="31" t="s">
        <v>5</v>
      </c>
      <c r="H15" s="32">
        <v>3984.66</v>
      </c>
      <c r="I15" s="33">
        <v>4621.7</v>
      </c>
      <c r="J15" s="11"/>
    </row>
    <row r="16" spans="4:10" ht="20.25" customHeight="1">
      <c r="D16" s="10"/>
      <c r="E16" s="36" t="s">
        <v>45</v>
      </c>
      <c r="F16" s="37" t="s">
        <v>46</v>
      </c>
      <c r="G16" s="38" t="s">
        <v>6</v>
      </c>
      <c r="H16" s="39">
        <v>0</v>
      </c>
      <c r="I16" s="40">
        <v>0</v>
      </c>
      <c r="J16" s="11"/>
    </row>
    <row r="17" spans="4:10" ht="28.5" customHeight="1">
      <c r="D17" s="10"/>
      <c r="E17" s="41" t="s">
        <v>47</v>
      </c>
      <c r="F17" s="42"/>
      <c r="G17" s="43"/>
      <c r="H17" s="44"/>
      <c r="I17" s="45"/>
      <c r="J17" s="11"/>
    </row>
    <row r="18" spans="4:10" ht="20.25" customHeight="1">
      <c r="D18" s="10"/>
      <c r="E18" s="46" t="s">
        <v>48</v>
      </c>
      <c r="F18" s="47"/>
      <c r="G18" s="31" t="s">
        <v>7</v>
      </c>
      <c r="H18" s="48">
        <f>H19+H20+H21+H22+H24+H25+H26</f>
        <v>113708.20999999999</v>
      </c>
      <c r="I18" s="49">
        <f>I19+I20+I21+I22+I24+I25+I26</f>
        <v>113574.43894</v>
      </c>
      <c r="J18" s="11"/>
    </row>
    <row r="19" spans="4:10" ht="20.25" customHeight="1">
      <c r="D19" s="10"/>
      <c r="E19" s="50" t="s">
        <v>45</v>
      </c>
      <c r="F19" s="51" t="s">
        <v>8</v>
      </c>
      <c r="G19" s="31" t="s">
        <v>9</v>
      </c>
      <c r="H19" s="32">
        <v>537.24</v>
      </c>
      <c r="I19" s="33">
        <v>6818.76</v>
      </c>
      <c r="J19" s="11"/>
    </row>
    <row r="20" spans="4:10" ht="20.25" customHeight="1">
      <c r="D20" s="10"/>
      <c r="E20" s="50"/>
      <c r="F20" s="51" t="s">
        <v>10</v>
      </c>
      <c r="G20" s="31" t="s">
        <v>11</v>
      </c>
      <c r="H20" s="32">
        <v>29643.14</v>
      </c>
      <c r="I20" s="33">
        <v>35238.1</v>
      </c>
      <c r="J20" s="11"/>
    </row>
    <row r="21" spans="4:10" ht="20.25" customHeight="1">
      <c r="D21" s="10"/>
      <c r="E21" s="50"/>
      <c r="F21" s="51" t="s">
        <v>49</v>
      </c>
      <c r="G21" s="31" t="s">
        <v>12</v>
      </c>
      <c r="H21" s="32">
        <v>40750.1</v>
      </c>
      <c r="I21" s="33">
        <v>25623.76398</v>
      </c>
      <c r="J21" s="11"/>
    </row>
    <row r="22" spans="4:10" ht="20.25" customHeight="1">
      <c r="D22" s="10"/>
      <c r="E22" s="50"/>
      <c r="F22" s="51" t="s">
        <v>50</v>
      </c>
      <c r="G22" s="31" t="s">
        <v>13</v>
      </c>
      <c r="H22" s="32">
        <v>0</v>
      </c>
      <c r="I22" s="33">
        <v>0</v>
      </c>
      <c r="J22" s="11"/>
    </row>
    <row r="23" spans="4:10" ht="20.25" customHeight="1">
      <c r="D23" s="10"/>
      <c r="E23" s="50"/>
      <c r="F23" s="52" t="s">
        <v>51</v>
      </c>
      <c r="G23" s="31" t="s">
        <v>52</v>
      </c>
      <c r="H23" s="32">
        <v>0</v>
      </c>
      <c r="I23" s="33">
        <v>0</v>
      </c>
      <c r="J23" s="11"/>
    </row>
    <row r="24" spans="4:10" ht="20.25" customHeight="1">
      <c r="D24" s="10"/>
      <c r="E24" s="50"/>
      <c r="F24" s="51" t="s">
        <v>16</v>
      </c>
      <c r="G24" s="31" t="s">
        <v>14</v>
      </c>
      <c r="H24" s="32">
        <v>32884.38</v>
      </c>
      <c r="I24" s="33">
        <v>34619.49</v>
      </c>
      <c r="J24" s="11"/>
    </row>
    <row r="25" spans="4:10" ht="20.25" customHeight="1">
      <c r="D25" s="10"/>
      <c r="E25" s="50"/>
      <c r="F25" s="51" t="s">
        <v>18</v>
      </c>
      <c r="G25" s="31" t="s">
        <v>15</v>
      </c>
      <c r="H25" s="32">
        <v>8582.82</v>
      </c>
      <c r="I25" s="33">
        <f>I24*30.4%</f>
        <v>10524.32496</v>
      </c>
      <c r="J25" s="11"/>
    </row>
    <row r="26" spans="4:10" ht="20.25" customHeight="1">
      <c r="D26" s="10"/>
      <c r="E26" s="50"/>
      <c r="F26" s="51" t="s">
        <v>19</v>
      </c>
      <c r="G26" s="31" t="s">
        <v>17</v>
      </c>
      <c r="H26" s="32">
        <v>1310.53</v>
      </c>
      <c r="I26" s="33">
        <v>750</v>
      </c>
      <c r="J26" s="11"/>
    </row>
    <row r="27" spans="4:10" ht="20.25" customHeight="1">
      <c r="D27" s="10"/>
      <c r="E27" s="29" t="s">
        <v>53</v>
      </c>
      <c r="F27" s="30"/>
      <c r="G27" s="31" t="s">
        <v>20</v>
      </c>
      <c r="H27" s="32">
        <v>0</v>
      </c>
      <c r="I27" s="33">
        <v>0</v>
      </c>
      <c r="J27" s="11"/>
    </row>
    <row r="28" spans="4:10" ht="20.25" customHeight="1">
      <c r="D28" s="10"/>
      <c r="E28" s="29" t="s">
        <v>54</v>
      </c>
      <c r="F28" s="30"/>
      <c r="G28" s="31" t="s">
        <v>21</v>
      </c>
      <c r="H28" s="48">
        <f>H29+H30+H31+H33+H34+H35</f>
        <v>6159.702</v>
      </c>
      <c r="I28" s="49">
        <f>I29+I30+I31+I33+I34+I35</f>
        <v>6309.355460000001</v>
      </c>
      <c r="J28" s="11"/>
    </row>
    <row r="29" spans="4:10" ht="20.25" customHeight="1">
      <c r="D29" s="10"/>
      <c r="E29" s="50" t="s">
        <v>45</v>
      </c>
      <c r="F29" s="51" t="s">
        <v>8</v>
      </c>
      <c r="G29" s="31" t="s">
        <v>22</v>
      </c>
      <c r="H29" s="32">
        <v>59.694</v>
      </c>
      <c r="I29" s="33">
        <v>757.64</v>
      </c>
      <c r="J29" s="11"/>
    </row>
    <row r="30" spans="4:10" ht="20.25" customHeight="1">
      <c r="D30" s="10"/>
      <c r="E30" s="50"/>
      <c r="F30" s="51" t="s">
        <v>49</v>
      </c>
      <c r="G30" s="31" t="s">
        <v>23</v>
      </c>
      <c r="H30" s="32">
        <v>1492.504</v>
      </c>
      <c r="I30" s="33">
        <v>535.73602</v>
      </c>
      <c r="J30" s="11"/>
    </row>
    <row r="31" spans="4:10" ht="20.25" customHeight="1">
      <c r="D31" s="10"/>
      <c r="E31" s="50"/>
      <c r="F31" s="51" t="s">
        <v>50</v>
      </c>
      <c r="G31" s="31" t="s">
        <v>24</v>
      </c>
      <c r="H31" s="32">
        <v>0</v>
      </c>
      <c r="I31" s="33">
        <v>0</v>
      </c>
      <c r="J31" s="11"/>
    </row>
    <row r="32" spans="4:10" ht="20.25" customHeight="1">
      <c r="D32" s="10"/>
      <c r="E32" s="50"/>
      <c r="F32" s="52" t="s">
        <v>51</v>
      </c>
      <c r="G32" s="31" t="s">
        <v>25</v>
      </c>
      <c r="H32" s="32">
        <v>0</v>
      </c>
      <c r="I32" s="33">
        <v>0</v>
      </c>
      <c r="J32" s="11"/>
    </row>
    <row r="33" spans="4:10" ht="20.25" customHeight="1">
      <c r="D33" s="10"/>
      <c r="E33" s="50"/>
      <c r="F33" s="51" t="s">
        <v>16</v>
      </c>
      <c r="G33" s="31" t="s">
        <v>26</v>
      </c>
      <c r="H33" s="32">
        <v>3653.824</v>
      </c>
      <c r="I33" s="33">
        <v>3846.61</v>
      </c>
      <c r="J33" s="11"/>
    </row>
    <row r="34" spans="4:10" ht="20.25" customHeight="1">
      <c r="D34" s="10"/>
      <c r="E34" s="50"/>
      <c r="F34" s="51" t="s">
        <v>18</v>
      </c>
      <c r="G34" s="31" t="s">
        <v>27</v>
      </c>
      <c r="H34" s="32">
        <v>953.68</v>
      </c>
      <c r="I34" s="33">
        <f>I33*30.4%</f>
        <v>1169.36944</v>
      </c>
      <c r="J34" s="11"/>
    </row>
    <row r="35" spans="4:10" ht="20.25" customHeight="1">
      <c r="D35" s="10"/>
      <c r="E35" s="50"/>
      <c r="F35" s="51" t="s">
        <v>19</v>
      </c>
      <c r="G35" s="31" t="s">
        <v>28</v>
      </c>
      <c r="H35" s="32">
        <v>0</v>
      </c>
      <c r="I35" s="33">
        <v>0</v>
      </c>
      <c r="J35" s="11"/>
    </row>
    <row r="36" spans="4:10" ht="20.25" customHeight="1">
      <c r="D36" s="10"/>
      <c r="E36" s="53" t="s">
        <v>55</v>
      </c>
      <c r="F36" s="30"/>
      <c r="G36" s="31" t="s">
        <v>29</v>
      </c>
      <c r="H36" s="32">
        <v>0</v>
      </c>
      <c r="I36" s="33">
        <v>0</v>
      </c>
      <c r="J36" s="11"/>
    </row>
    <row r="37" spans="4:10" ht="20.25" customHeight="1">
      <c r="D37" s="10"/>
      <c r="E37" s="29" t="s">
        <v>56</v>
      </c>
      <c r="F37" s="30"/>
      <c r="G37" s="31" t="s">
        <v>30</v>
      </c>
      <c r="H37" s="32">
        <v>0</v>
      </c>
      <c r="I37" s="33">
        <v>0</v>
      </c>
      <c r="J37" s="11"/>
    </row>
    <row r="38" spans="4:10" ht="20.25" customHeight="1">
      <c r="D38" s="10"/>
      <c r="E38" s="29" t="s">
        <v>57</v>
      </c>
      <c r="F38" s="30"/>
      <c r="G38" s="31" t="s">
        <v>31</v>
      </c>
      <c r="H38" s="32">
        <v>0</v>
      </c>
      <c r="I38" s="33">
        <v>0</v>
      </c>
      <c r="J38" s="11"/>
    </row>
    <row r="39" spans="4:10" ht="20.25" customHeight="1">
      <c r="D39" s="10"/>
      <c r="E39" s="29" t="s">
        <v>58</v>
      </c>
      <c r="F39" s="30"/>
      <c r="G39" s="31" t="s">
        <v>59</v>
      </c>
      <c r="H39" s="32">
        <v>9224.23</v>
      </c>
      <c r="I39" s="33">
        <v>10299.4</v>
      </c>
      <c r="J39" s="11"/>
    </row>
    <row r="40" spans="4:10" ht="20.25" customHeight="1">
      <c r="D40" s="10"/>
      <c r="E40" s="50" t="s">
        <v>45</v>
      </c>
      <c r="F40" s="51" t="s">
        <v>32</v>
      </c>
      <c r="G40" s="31" t="s">
        <v>60</v>
      </c>
      <c r="H40" s="32">
        <v>0</v>
      </c>
      <c r="I40" s="33">
        <v>0</v>
      </c>
      <c r="J40" s="11"/>
    </row>
    <row r="41" spans="4:10" ht="20.25" customHeight="1">
      <c r="D41" s="10"/>
      <c r="E41" s="50"/>
      <c r="F41" s="51" t="s">
        <v>33</v>
      </c>
      <c r="G41" s="31" t="s">
        <v>61</v>
      </c>
      <c r="H41" s="32">
        <v>0</v>
      </c>
      <c r="I41" s="33">
        <v>0</v>
      </c>
      <c r="J41" s="11"/>
    </row>
    <row r="42" spans="4:10" ht="20.25" customHeight="1">
      <c r="D42" s="10"/>
      <c r="E42" s="29" t="s">
        <v>62</v>
      </c>
      <c r="F42" s="30"/>
      <c r="G42" s="31" t="s">
        <v>63</v>
      </c>
      <c r="H42" s="32">
        <v>5857.1</v>
      </c>
      <c r="I42" s="33">
        <v>3759.92</v>
      </c>
      <c r="J42" s="11"/>
    </row>
    <row r="43" spans="4:10" ht="20.25" customHeight="1">
      <c r="D43" s="10"/>
      <c r="E43" s="34" t="s">
        <v>64</v>
      </c>
      <c r="F43" s="35"/>
      <c r="G43" s="31" t="s">
        <v>65</v>
      </c>
      <c r="H43" s="48">
        <f>H18+H27+H28+H36+H37+H38+H39+H42</f>
        <v>134949.242</v>
      </c>
      <c r="I43" s="49">
        <f>I18+I27+I28+I36+I37+I38+I39+I42</f>
        <v>133943.1144</v>
      </c>
      <c r="J43" s="11"/>
    </row>
    <row r="44" spans="4:10" ht="20.25" customHeight="1">
      <c r="D44" s="10"/>
      <c r="E44" s="34" t="s">
        <v>66</v>
      </c>
      <c r="F44" s="35"/>
      <c r="G44" s="31" t="s">
        <v>67</v>
      </c>
      <c r="H44" s="32">
        <v>0</v>
      </c>
      <c r="I44" s="33">
        <v>0</v>
      </c>
      <c r="J44" s="11"/>
    </row>
    <row r="45" spans="4:10" ht="20.25" customHeight="1">
      <c r="D45" s="10"/>
      <c r="E45" s="34" t="s">
        <v>68</v>
      </c>
      <c r="F45" s="35"/>
      <c r="G45" s="31" t="s">
        <v>69</v>
      </c>
      <c r="H45" s="48">
        <f>H43+H44</f>
        <v>134949.242</v>
      </c>
      <c r="I45" s="49">
        <f>I43+I44</f>
        <v>133943.1144</v>
      </c>
      <c r="J45" s="11"/>
    </row>
    <row r="46" spans="4:10" ht="20.25" customHeight="1">
      <c r="D46" s="10"/>
      <c r="E46" s="29" t="s">
        <v>70</v>
      </c>
      <c r="F46" s="30"/>
      <c r="G46" s="31" t="s">
        <v>71</v>
      </c>
      <c r="H46" s="48">
        <f>IF(H15&gt;0,H45/H15,"")</f>
        <v>33.86719117816828</v>
      </c>
      <c r="I46" s="49">
        <f>IF(I15&gt;0,I45/I15,"")</f>
        <v>28.98135197005431</v>
      </c>
      <c r="J46" s="11"/>
    </row>
    <row r="47" spans="4:10" ht="20.25" customHeight="1">
      <c r="D47" s="10"/>
      <c r="E47" s="29" t="s">
        <v>72</v>
      </c>
      <c r="F47" s="30"/>
      <c r="G47" s="31" t="s">
        <v>73</v>
      </c>
      <c r="H47" s="32">
        <v>12836.57</v>
      </c>
      <c r="I47" s="33">
        <v>14392.03122</v>
      </c>
      <c r="J47" s="11"/>
    </row>
    <row r="48" spans="4:10" ht="20.25" customHeight="1">
      <c r="D48" s="10"/>
      <c r="E48" s="54" t="s">
        <v>74</v>
      </c>
      <c r="F48" s="55"/>
      <c r="G48" s="31" t="s">
        <v>75</v>
      </c>
      <c r="H48" s="32">
        <v>0</v>
      </c>
      <c r="I48" s="33">
        <v>0</v>
      </c>
      <c r="J48" s="11"/>
    </row>
    <row r="49" spans="4:10" ht="25.5" customHeight="1">
      <c r="D49" s="10"/>
      <c r="E49" s="29" t="s">
        <v>76</v>
      </c>
      <c r="F49" s="30"/>
      <c r="G49" s="31" t="s">
        <v>77</v>
      </c>
      <c r="H49" s="32">
        <v>30.426</v>
      </c>
      <c r="I49" s="33">
        <v>30.426</v>
      </c>
      <c r="J49" s="11"/>
    </row>
    <row r="50" spans="4:10" ht="20.25" customHeight="1" thickBot="1">
      <c r="D50" s="10"/>
      <c r="E50" s="56" t="s">
        <v>78</v>
      </c>
      <c r="F50" s="57"/>
      <c r="G50" s="58" t="s">
        <v>79</v>
      </c>
      <c r="H50" s="59">
        <v>0</v>
      </c>
      <c r="I50" s="60">
        <v>0</v>
      </c>
      <c r="J50" s="11"/>
    </row>
    <row r="51" spans="2:10" ht="20.25" customHeight="1">
      <c r="B51" s="3"/>
      <c r="D51" s="61"/>
      <c r="E51" s="62"/>
      <c r="F51" s="62"/>
      <c r="G51" s="62"/>
      <c r="H51" s="62"/>
      <c r="I51" s="62"/>
      <c r="J51" s="63"/>
    </row>
    <row r="52" ht="20.25" customHeight="1">
      <c r="B52" s="3"/>
    </row>
  </sheetData>
  <sheetProtection/>
  <mergeCells count="30">
    <mergeCell ref="E5:I5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E26"/>
    <mergeCell ref="E44:F44"/>
    <mergeCell ref="E45:F45"/>
    <mergeCell ref="E27:F27"/>
    <mergeCell ref="E28:F28"/>
    <mergeCell ref="E29:E35"/>
    <mergeCell ref="E36:F36"/>
    <mergeCell ref="E37:F37"/>
    <mergeCell ref="E38:F38"/>
    <mergeCell ref="E46:F46"/>
    <mergeCell ref="E47:F47"/>
    <mergeCell ref="E48:F48"/>
    <mergeCell ref="E49:F49"/>
    <mergeCell ref="E50:F50"/>
    <mergeCell ref="E6:I6"/>
    <mergeCell ref="E39:F39"/>
    <mergeCell ref="E40:E41"/>
    <mergeCell ref="E42:F42"/>
    <mergeCell ref="E43:F43"/>
  </mergeCells>
  <dataValidations count="2">
    <dataValidation type="decimal" allowBlank="1" showInputMessage="1" showErrorMessage="1" sqref="H45:I45 H43:I43 H28:I28 H10:I10 H17:I18">
      <formula1>0</formula1>
      <formula2>1000000000000000000</formula2>
    </dataValidation>
    <dataValidation type="decimal" operator="greaterThanOrEqual" allowBlank="1" showInputMessage="1" showErrorMessage="1" sqref="H11:I16 H19:I27 H29:I42 H44:I44 H47:I5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D4">
      <selection activeCell="H20" sqref="H20"/>
    </sheetView>
  </sheetViews>
  <sheetFormatPr defaultColWidth="23.00390625" defaultRowHeight="15"/>
  <cols>
    <col min="1" max="1" width="8.140625" style="1" hidden="1" customWidth="1"/>
    <col min="2" max="2" width="11.28125" style="1" hidden="1" customWidth="1"/>
    <col min="3" max="3" width="7.57421875" style="5" hidden="1" customWidth="1"/>
    <col min="4" max="4" width="8.28125" style="3" customWidth="1"/>
    <col min="5" max="5" width="12.00390625" style="3" customWidth="1"/>
    <col min="6" max="6" width="46.28125" style="3" customWidth="1"/>
    <col min="7" max="7" width="12.8515625" style="3" customWidth="1"/>
    <col min="8" max="8" width="25.140625" style="3" customWidth="1"/>
    <col min="9" max="9" width="29.00390625" style="3" customWidth="1"/>
    <col min="10" max="10" width="6.7109375" style="3" customWidth="1"/>
    <col min="11" max="16384" width="23.00390625" style="3" customWidth="1"/>
  </cols>
  <sheetData>
    <row r="1" spans="2:15" ht="35.25" customHeight="1" hidden="1">
      <c r="B1" s="2"/>
      <c r="C1" s="1"/>
      <c r="K1" s="4"/>
      <c r="L1" s="4"/>
      <c r="O1" s="4"/>
    </row>
    <row r="2" spans="1:3" ht="29.25" customHeight="1" hidden="1">
      <c r="A2" s="2"/>
      <c r="B2" s="2"/>
      <c r="C2" s="1"/>
    </row>
    <row r="3" spans="1:3" ht="21.75" customHeight="1" hidden="1">
      <c r="A3" s="2"/>
      <c r="C3" s="1"/>
    </row>
    <row r="4" spans="1:10" ht="20.25" customHeight="1">
      <c r="A4" s="2"/>
      <c r="C4" s="1"/>
      <c r="D4" s="7"/>
      <c r="E4" s="8"/>
      <c r="F4" s="8"/>
      <c r="G4" s="8"/>
      <c r="H4" s="8"/>
      <c r="I4" s="8"/>
      <c r="J4" s="9"/>
    </row>
    <row r="5" spans="1:10" ht="33" customHeight="1">
      <c r="A5" s="2"/>
      <c r="C5" s="1"/>
      <c r="D5" s="10"/>
      <c r="E5" s="6" t="s">
        <v>80</v>
      </c>
      <c r="F5" s="6"/>
      <c r="G5" s="6"/>
      <c r="H5" s="6"/>
      <c r="I5" s="6"/>
      <c r="J5" s="11"/>
    </row>
    <row r="6" spans="1:10" ht="33" customHeight="1">
      <c r="A6" s="2"/>
      <c r="C6" s="1"/>
      <c r="D6" s="10"/>
      <c r="E6" s="12" t="s">
        <v>82</v>
      </c>
      <c r="F6" s="12"/>
      <c r="G6" s="12"/>
      <c r="H6" s="12"/>
      <c r="I6" s="12"/>
      <c r="J6" s="11"/>
    </row>
    <row r="7" spans="1:10" ht="20.25" customHeight="1" thickBot="1">
      <c r="A7" s="2"/>
      <c r="C7" s="1"/>
      <c r="D7" s="10"/>
      <c r="E7" s="13"/>
      <c r="F7" s="13"/>
      <c r="G7" s="14"/>
      <c r="H7" s="13"/>
      <c r="I7" s="13"/>
      <c r="J7" s="11"/>
    </row>
    <row r="8" spans="3:10" ht="34.5" thickBot="1">
      <c r="C8" s="1"/>
      <c r="D8" s="10"/>
      <c r="E8" s="15" t="s">
        <v>0</v>
      </c>
      <c r="F8" s="16"/>
      <c r="G8" s="17" t="s">
        <v>34</v>
      </c>
      <c r="H8" s="18" t="s">
        <v>35</v>
      </c>
      <c r="I8" s="19" t="s">
        <v>36</v>
      </c>
      <c r="J8" s="11"/>
    </row>
    <row r="9" spans="4:10" ht="12" thickBot="1">
      <c r="D9" s="10"/>
      <c r="E9" s="20" t="s">
        <v>37</v>
      </c>
      <c r="F9" s="21"/>
      <c r="G9" s="22" t="s">
        <v>38</v>
      </c>
      <c r="H9" s="22">
        <v>1</v>
      </c>
      <c r="I9" s="23">
        <v>2</v>
      </c>
      <c r="J9" s="11"/>
    </row>
    <row r="10" spans="4:10" ht="20.25" customHeight="1">
      <c r="D10" s="10"/>
      <c r="E10" s="24" t="s">
        <v>39</v>
      </c>
      <c r="F10" s="25"/>
      <c r="G10" s="26"/>
      <c r="H10" s="27"/>
      <c r="I10" s="28"/>
      <c r="J10" s="11"/>
    </row>
    <row r="11" spans="4:10" ht="20.25" customHeight="1">
      <c r="D11" s="10"/>
      <c r="E11" s="29" t="s">
        <v>40</v>
      </c>
      <c r="F11" s="30"/>
      <c r="G11" s="31" t="s">
        <v>1</v>
      </c>
      <c r="H11" s="32">
        <v>2969.5</v>
      </c>
      <c r="I11" s="33">
        <v>3602.27</v>
      </c>
      <c r="J11" s="11"/>
    </row>
    <row r="12" spans="1:10" ht="20.25" customHeight="1">
      <c r="A12" s="2"/>
      <c r="D12" s="10"/>
      <c r="E12" s="29" t="s">
        <v>41</v>
      </c>
      <c r="F12" s="30"/>
      <c r="G12" s="31" t="s">
        <v>2</v>
      </c>
      <c r="H12" s="32">
        <v>2961.67</v>
      </c>
      <c r="I12" s="33">
        <v>3534.98</v>
      </c>
      <c r="J12" s="11"/>
    </row>
    <row r="13" spans="4:10" ht="20.25" customHeight="1">
      <c r="D13" s="10"/>
      <c r="E13" s="29" t="s">
        <v>42</v>
      </c>
      <c r="F13" s="30"/>
      <c r="G13" s="31" t="s">
        <v>3</v>
      </c>
      <c r="H13" s="32">
        <v>0</v>
      </c>
      <c r="I13" s="33">
        <v>0</v>
      </c>
      <c r="J13" s="11"/>
    </row>
    <row r="14" spans="4:10" ht="20.25" customHeight="1">
      <c r="D14" s="10"/>
      <c r="E14" s="29" t="s">
        <v>43</v>
      </c>
      <c r="F14" s="30"/>
      <c r="G14" s="31" t="s">
        <v>4</v>
      </c>
      <c r="H14" s="32">
        <v>0</v>
      </c>
      <c r="I14" s="33">
        <v>0</v>
      </c>
      <c r="J14" s="11"/>
    </row>
    <row r="15" spans="4:10" ht="20.25" customHeight="1">
      <c r="D15" s="10"/>
      <c r="E15" s="34" t="s">
        <v>44</v>
      </c>
      <c r="F15" s="35"/>
      <c r="G15" s="31" t="s">
        <v>5</v>
      </c>
      <c r="H15" s="32">
        <v>2969.5</v>
      </c>
      <c r="I15" s="33">
        <v>3565.84</v>
      </c>
      <c r="J15" s="11"/>
    </row>
    <row r="16" spans="4:10" ht="20.25" customHeight="1">
      <c r="D16" s="10"/>
      <c r="E16" s="36" t="s">
        <v>45</v>
      </c>
      <c r="F16" s="37" t="s">
        <v>46</v>
      </c>
      <c r="G16" s="38" t="s">
        <v>6</v>
      </c>
      <c r="H16" s="39">
        <v>0</v>
      </c>
      <c r="I16" s="40">
        <v>0</v>
      </c>
      <c r="J16" s="11"/>
    </row>
    <row r="17" spans="4:10" ht="28.5" customHeight="1">
      <c r="D17" s="10"/>
      <c r="E17" s="41" t="s">
        <v>47</v>
      </c>
      <c r="F17" s="42"/>
      <c r="G17" s="43"/>
      <c r="H17" s="44"/>
      <c r="I17" s="45"/>
      <c r="J17" s="11"/>
    </row>
    <row r="18" spans="4:10" ht="20.25" customHeight="1">
      <c r="D18" s="10"/>
      <c r="E18" s="46" t="s">
        <v>48</v>
      </c>
      <c r="F18" s="47"/>
      <c r="G18" s="31" t="s">
        <v>7</v>
      </c>
      <c r="H18" s="48">
        <f>H19+H20+H21+H22+H24+H25+H26</f>
        <v>15187.82</v>
      </c>
      <c r="I18" s="49">
        <f>I19+I20+I21+I22+I24+I25+I26</f>
        <v>29770.251870000004</v>
      </c>
      <c r="J18" s="11"/>
    </row>
    <row r="19" spans="4:10" ht="20.25" customHeight="1">
      <c r="D19" s="10"/>
      <c r="E19" s="50" t="s">
        <v>45</v>
      </c>
      <c r="F19" s="51" t="s">
        <v>8</v>
      </c>
      <c r="G19" s="31" t="s">
        <v>9</v>
      </c>
      <c r="H19" s="32">
        <v>3047.2</v>
      </c>
      <c r="I19" s="33">
        <v>3150.7</v>
      </c>
      <c r="J19" s="11"/>
    </row>
    <row r="20" spans="4:10" ht="20.25" customHeight="1">
      <c r="D20" s="10"/>
      <c r="E20" s="50"/>
      <c r="F20" s="51" t="s">
        <v>10</v>
      </c>
      <c r="G20" s="31" t="s">
        <v>11</v>
      </c>
      <c r="H20" s="32">
        <v>1477.92</v>
      </c>
      <c r="I20" s="33">
        <v>4406.92</v>
      </c>
      <c r="J20" s="11"/>
    </row>
    <row r="21" spans="4:10" ht="20.25" customHeight="1">
      <c r="D21" s="10"/>
      <c r="E21" s="50"/>
      <c r="F21" s="51" t="s">
        <v>49</v>
      </c>
      <c r="G21" s="31" t="s">
        <v>12</v>
      </c>
      <c r="H21" s="32">
        <v>6773.5</v>
      </c>
      <c r="I21" s="33">
        <v>11224.80811</v>
      </c>
      <c r="J21" s="11"/>
    </row>
    <row r="22" spans="4:10" ht="20.25" customHeight="1">
      <c r="D22" s="10"/>
      <c r="E22" s="50"/>
      <c r="F22" s="51" t="s">
        <v>50</v>
      </c>
      <c r="G22" s="31" t="s">
        <v>13</v>
      </c>
      <c r="H22" s="32"/>
      <c r="I22" s="33"/>
      <c r="J22" s="11"/>
    </row>
    <row r="23" spans="4:10" ht="20.25" customHeight="1">
      <c r="D23" s="10"/>
      <c r="E23" s="50"/>
      <c r="F23" s="52" t="s">
        <v>51</v>
      </c>
      <c r="G23" s="31" t="s">
        <v>52</v>
      </c>
      <c r="H23" s="32"/>
      <c r="I23" s="33"/>
      <c r="J23" s="11"/>
    </row>
    <row r="24" spans="4:10" ht="20.25" customHeight="1">
      <c r="D24" s="10"/>
      <c r="E24" s="50"/>
      <c r="F24" s="51" t="s">
        <v>16</v>
      </c>
      <c r="G24" s="31" t="s">
        <v>14</v>
      </c>
      <c r="H24" s="32">
        <v>2816.53</v>
      </c>
      <c r="I24" s="33">
        <v>8407.94</v>
      </c>
      <c r="J24" s="11"/>
    </row>
    <row r="25" spans="4:10" ht="20.25" customHeight="1">
      <c r="D25" s="10"/>
      <c r="E25" s="50"/>
      <c r="F25" s="51" t="s">
        <v>18</v>
      </c>
      <c r="G25" s="31" t="s">
        <v>15</v>
      </c>
      <c r="H25" s="32">
        <v>735.12</v>
      </c>
      <c r="I25" s="33">
        <f>I24*30.4%</f>
        <v>2556.0137600000003</v>
      </c>
      <c r="J25" s="11"/>
    </row>
    <row r="26" spans="4:10" ht="20.25" customHeight="1">
      <c r="D26" s="10"/>
      <c r="E26" s="50"/>
      <c r="F26" s="51" t="s">
        <v>19</v>
      </c>
      <c r="G26" s="31" t="s">
        <v>17</v>
      </c>
      <c r="H26" s="32">
        <v>337.55</v>
      </c>
      <c r="I26" s="33">
        <v>23.87</v>
      </c>
      <c r="J26" s="11"/>
    </row>
    <row r="27" spans="4:10" ht="20.25" customHeight="1">
      <c r="D27" s="10"/>
      <c r="E27" s="29" t="s">
        <v>53</v>
      </c>
      <c r="F27" s="30"/>
      <c r="G27" s="31" t="s">
        <v>20</v>
      </c>
      <c r="H27" s="32">
        <v>0</v>
      </c>
      <c r="I27" s="33">
        <v>0</v>
      </c>
      <c r="J27" s="11"/>
    </row>
    <row r="28" spans="4:10" ht="20.25" customHeight="1">
      <c r="D28" s="10"/>
      <c r="E28" s="29" t="s">
        <v>54</v>
      </c>
      <c r="F28" s="30"/>
      <c r="G28" s="31" t="s">
        <v>21</v>
      </c>
      <c r="H28" s="48">
        <f>H29+H30+H31+H33+H34+H35</f>
        <v>1853.58</v>
      </c>
      <c r="I28" s="49">
        <f>I29+I30+I31+I33+I34+I35</f>
        <v>3489.93309</v>
      </c>
      <c r="J28" s="11"/>
    </row>
    <row r="29" spans="4:10" ht="20.25" customHeight="1">
      <c r="D29" s="10"/>
      <c r="E29" s="50" t="s">
        <v>45</v>
      </c>
      <c r="F29" s="51" t="s">
        <v>8</v>
      </c>
      <c r="G29" s="31" t="s">
        <v>22</v>
      </c>
      <c r="H29" s="32">
        <v>94.24</v>
      </c>
      <c r="I29" s="33">
        <v>97.45</v>
      </c>
      <c r="J29" s="11"/>
    </row>
    <row r="30" spans="4:10" ht="20.25" customHeight="1">
      <c r="D30" s="10"/>
      <c r="E30" s="50"/>
      <c r="F30" s="51" t="s">
        <v>49</v>
      </c>
      <c r="G30" s="31" t="s">
        <v>23</v>
      </c>
      <c r="H30" s="32">
        <v>1408.08</v>
      </c>
      <c r="I30" s="33">
        <v>2308.14189</v>
      </c>
      <c r="J30" s="11"/>
    </row>
    <row r="31" spans="4:10" ht="20.25" customHeight="1">
      <c r="D31" s="10"/>
      <c r="E31" s="50"/>
      <c r="F31" s="51" t="s">
        <v>50</v>
      </c>
      <c r="G31" s="31" t="s">
        <v>24</v>
      </c>
      <c r="H31" s="32"/>
      <c r="I31" s="33">
        <v>0</v>
      </c>
      <c r="J31" s="11"/>
    </row>
    <row r="32" spans="4:10" ht="20.25" customHeight="1">
      <c r="D32" s="10"/>
      <c r="E32" s="50"/>
      <c r="F32" s="52" t="s">
        <v>51</v>
      </c>
      <c r="G32" s="31" t="s">
        <v>25</v>
      </c>
      <c r="H32" s="32"/>
      <c r="I32" s="33">
        <v>0</v>
      </c>
      <c r="J32" s="11"/>
    </row>
    <row r="33" spans="4:10" ht="20.25" customHeight="1">
      <c r="D33" s="10"/>
      <c r="E33" s="50"/>
      <c r="F33" s="51" t="s">
        <v>16</v>
      </c>
      <c r="G33" s="31" t="s">
        <v>26</v>
      </c>
      <c r="H33" s="32">
        <v>278.56</v>
      </c>
      <c r="I33" s="33">
        <v>831.55</v>
      </c>
      <c r="J33" s="11"/>
    </row>
    <row r="34" spans="4:10" ht="20.25" customHeight="1">
      <c r="D34" s="10"/>
      <c r="E34" s="50"/>
      <c r="F34" s="51" t="s">
        <v>18</v>
      </c>
      <c r="G34" s="31" t="s">
        <v>27</v>
      </c>
      <c r="H34" s="32">
        <v>72.7</v>
      </c>
      <c r="I34" s="33">
        <f>I33*30.4%</f>
        <v>252.79119999999998</v>
      </c>
      <c r="J34" s="11"/>
    </row>
    <row r="35" spans="4:10" ht="20.25" customHeight="1">
      <c r="D35" s="10"/>
      <c r="E35" s="50"/>
      <c r="F35" s="51" t="s">
        <v>19</v>
      </c>
      <c r="G35" s="31" t="s">
        <v>28</v>
      </c>
      <c r="H35" s="32"/>
      <c r="I35" s="33">
        <v>0</v>
      </c>
      <c r="J35" s="11"/>
    </row>
    <row r="36" spans="4:10" ht="20.25" customHeight="1">
      <c r="D36" s="10"/>
      <c r="E36" s="53" t="s">
        <v>55</v>
      </c>
      <c r="F36" s="30"/>
      <c r="G36" s="31" t="s">
        <v>29</v>
      </c>
      <c r="H36" s="32">
        <v>0</v>
      </c>
      <c r="I36" s="33">
        <v>0</v>
      </c>
      <c r="J36" s="11"/>
    </row>
    <row r="37" spans="4:10" ht="20.25" customHeight="1">
      <c r="D37" s="10"/>
      <c r="E37" s="29" t="s">
        <v>56</v>
      </c>
      <c r="F37" s="30"/>
      <c r="G37" s="31" t="s">
        <v>30</v>
      </c>
      <c r="H37" s="32">
        <v>0</v>
      </c>
      <c r="I37" s="33">
        <v>0</v>
      </c>
      <c r="J37" s="11"/>
    </row>
    <row r="38" spans="4:10" ht="20.25" customHeight="1">
      <c r="D38" s="10"/>
      <c r="E38" s="29" t="s">
        <v>57</v>
      </c>
      <c r="F38" s="30"/>
      <c r="G38" s="31" t="s">
        <v>31</v>
      </c>
      <c r="H38" s="32">
        <v>0</v>
      </c>
      <c r="I38" s="33">
        <v>0</v>
      </c>
      <c r="J38" s="11"/>
    </row>
    <row r="39" spans="4:10" ht="20.25" customHeight="1">
      <c r="D39" s="10"/>
      <c r="E39" s="29" t="s">
        <v>58</v>
      </c>
      <c r="F39" s="30"/>
      <c r="G39" s="31" t="s">
        <v>59</v>
      </c>
      <c r="H39" s="32">
        <v>3910.7</v>
      </c>
      <c r="I39" s="33">
        <v>3550.8</v>
      </c>
      <c r="J39" s="11"/>
    </row>
    <row r="40" spans="4:10" ht="20.25" customHeight="1">
      <c r="D40" s="10"/>
      <c r="E40" s="50" t="s">
        <v>45</v>
      </c>
      <c r="F40" s="51" t="s">
        <v>32</v>
      </c>
      <c r="G40" s="31" t="s">
        <v>60</v>
      </c>
      <c r="H40" s="32"/>
      <c r="I40" s="33">
        <v>0</v>
      </c>
      <c r="J40" s="11"/>
    </row>
    <row r="41" spans="4:10" ht="20.25" customHeight="1">
      <c r="D41" s="10"/>
      <c r="E41" s="50"/>
      <c r="F41" s="51" t="s">
        <v>33</v>
      </c>
      <c r="G41" s="31" t="s">
        <v>61</v>
      </c>
      <c r="H41" s="32"/>
      <c r="I41" s="33">
        <v>0</v>
      </c>
      <c r="J41" s="11"/>
    </row>
    <row r="42" spans="4:10" ht="20.25" customHeight="1">
      <c r="D42" s="10"/>
      <c r="E42" s="29" t="s">
        <v>62</v>
      </c>
      <c r="F42" s="30"/>
      <c r="G42" s="31" t="s">
        <v>63</v>
      </c>
      <c r="H42" s="32">
        <v>5563.68</v>
      </c>
      <c r="I42" s="33">
        <v>3768.67</v>
      </c>
      <c r="J42" s="11"/>
    </row>
    <row r="43" spans="4:10" ht="20.25" customHeight="1">
      <c r="D43" s="10"/>
      <c r="E43" s="34" t="s">
        <v>64</v>
      </c>
      <c r="F43" s="35"/>
      <c r="G43" s="31" t="s">
        <v>65</v>
      </c>
      <c r="H43" s="48">
        <f>H18+H27+H28+H36+H37+H38+H39+H42</f>
        <v>26515.780000000002</v>
      </c>
      <c r="I43" s="49">
        <f>I18+I27+I28+I36+I37+I38+I39+I42</f>
        <v>40579.65496000001</v>
      </c>
      <c r="J43" s="11"/>
    </row>
    <row r="44" spans="4:10" ht="20.25" customHeight="1">
      <c r="D44" s="10"/>
      <c r="E44" s="34" t="s">
        <v>66</v>
      </c>
      <c r="F44" s="35"/>
      <c r="G44" s="31" t="s">
        <v>67</v>
      </c>
      <c r="H44" s="32">
        <v>0</v>
      </c>
      <c r="I44" s="33">
        <v>0</v>
      </c>
      <c r="J44" s="11"/>
    </row>
    <row r="45" spans="4:10" ht="20.25" customHeight="1">
      <c r="D45" s="10"/>
      <c r="E45" s="34" t="s">
        <v>68</v>
      </c>
      <c r="F45" s="35"/>
      <c r="G45" s="31" t="s">
        <v>69</v>
      </c>
      <c r="H45" s="48">
        <f>H43+H44</f>
        <v>26515.780000000002</v>
      </c>
      <c r="I45" s="49">
        <f>I43+I44</f>
        <v>40579.65496000001</v>
      </c>
      <c r="J45" s="11"/>
    </row>
    <row r="46" spans="4:10" ht="20.25" customHeight="1">
      <c r="D46" s="10"/>
      <c r="E46" s="29" t="s">
        <v>70</v>
      </c>
      <c r="F46" s="30"/>
      <c r="G46" s="31" t="s">
        <v>71</v>
      </c>
      <c r="H46" s="48">
        <f>IF(H15&gt;0,H45/H15,"")</f>
        <v>8.929375315709716</v>
      </c>
      <c r="I46" s="49">
        <f>IF(I15&gt;0,I45/I15,"")</f>
        <v>11.380110986471632</v>
      </c>
      <c r="J46" s="11"/>
    </row>
    <row r="47" spans="4:10" ht="20.25" customHeight="1">
      <c r="D47" s="10"/>
      <c r="E47" s="29" t="s">
        <v>72</v>
      </c>
      <c r="F47" s="30"/>
      <c r="G47" s="31" t="s">
        <v>73</v>
      </c>
      <c r="H47" s="32">
        <v>63.6</v>
      </c>
      <c r="I47" s="33">
        <v>257.82555</v>
      </c>
      <c r="J47" s="11"/>
    </row>
    <row r="48" spans="4:10" ht="20.25" customHeight="1">
      <c r="D48" s="10"/>
      <c r="E48" s="54" t="s">
        <v>74</v>
      </c>
      <c r="F48" s="55"/>
      <c r="G48" s="31" t="s">
        <v>75</v>
      </c>
      <c r="H48" s="32">
        <v>0</v>
      </c>
      <c r="I48" s="33">
        <v>0</v>
      </c>
      <c r="J48" s="11"/>
    </row>
    <row r="49" spans="4:10" ht="25.5" customHeight="1">
      <c r="D49" s="10"/>
      <c r="E49" s="29" t="s">
        <v>76</v>
      </c>
      <c r="F49" s="30"/>
      <c r="G49" s="31" t="s">
        <v>77</v>
      </c>
      <c r="H49" s="32">
        <v>8.124</v>
      </c>
      <c r="I49" s="33">
        <v>8.471</v>
      </c>
      <c r="J49" s="11"/>
    </row>
    <row r="50" spans="4:10" ht="20.25" customHeight="1" thickBot="1">
      <c r="D50" s="10"/>
      <c r="E50" s="56" t="s">
        <v>78</v>
      </c>
      <c r="F50" s="57"/>
      <c r="G50" s="58" t="s">
        <v>79</v>
      </c>
      <c r="H50" s="59">
        <v>0</v>
      </c>
      <c r="I50" s="60">
        <v>0</v>
      </c>
      <c r="J50" s="11"/>
    </row>
    <row r="51" spans="2:10" ht="20.25" customHeight="1">
      <c r="B51" s="3"/>
      <c r="D51" s="61"/>
      <c r="E51" s="62"/>
      <c r="F51" s="62"/>
      <c r="G51" s="62"/>
      <c r="H51" s="62"/>
      <c r="I51" s="62"/>
      <c r="J51" s="63"/>
    </row>
    <row r="52" ht="20.25" customHeight="1">
      <c r="B52" s="3"/>
    </row>
  </sheetData>
  <sheetProtection/>
  <mergeCells count="30">
    <mergeCell ref="E5:I5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E26"/>
    <mergeCell ref="E44:F44"/>
    <mergeCell ref="E45:F45"/>
    <mergeCell ref="E27:F27"/>
    <mergeCell ref="E28:F28"/>
    <mergeCell ref="E29:E35"/>
    <mergeCell ref="E36:F36"/>
    <mergeCell ref="E37:F37"/>
    <mergeCell ref="E38:F38"/>
    <mergeCell ref="E46:F46"/>
    <mergeCell ref="E47:F47"/>
    <mergeCell ref="E48:F48"/>
    <mergeCell ref="E49:F49"/>
    <mergeCell ref="E50:F50"/>
    <mergeCell ref="E6:I6"/>
    <mergeCell ref="E39:F39"/>
    <mergeCell ref="E40:E41"/>
    <mergeCell ref="E42:F42"/>
    <mergeCell ref="E43:F43"/>
  </mergeCells>
  <dataValidations count="2">
    <dataValidation type="decimal" allowBlank="1" showInputMessage="1" showErrorMessage="1" sqref="H45:I45 H43:I43 H28:I28 H10:I10 H17:I18">
      <formula1>0</formula1>
      <formula2>1000000000000000000</formula2>
    </dataValidation>
    <dataValidation type="decimal" operator="greaterThanOrEqual" allowBlank="1" showInputMessage="1" showErrorMessage="1" sqref="H11:I16 H19:I27 H29:I42 H44:I44 H47:I50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2015-07-13T05:25:39Z</dcterms:modified>
  <cp:category/>
  <cp:version/>
  <cp:contentType/>
  <cp:contentStatus/>
</cp:coreProperties>
</file>